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R:\KBU_Felles\BYPLAN\BRUKERE\JORUNN\Dokumenter\18 Annet\WEB\Filer fra gammel web\Startpakke\"/>
    </mc:Choice>
  </mc:AlternateContent>
  <bookViews>
    <workbookView xWindow="0" yWindow="0" windowWidth="21570" windowHeight="11565"/>
  </bookViews>
  <sheets>
    <sheet name="Ark1" sheetId="1" r:id="rId1"/>
  </sheets>
  <definedNames>
    <definedName name="_xlnm._FilterDatabase" localSheetId="0" hidden="1">'Ark1'!$A$3:$F$34</definedName>
  </definedNames>
  <calcPr calcId="171027" concurrentCalc="0"/>
</workbook>
</file>

<file path=xl/calcChain.xml><?xml version="1.0" encoding="utf-8"?>
<calcChain xmlns="http://schemas.openxmlformats.org/spreadsheetml/2006/main">
  <c r="F6" i="1" l="1"/>
  <c r="F7" i="1"/>
  <c r="F8" i="1"/>
  <c r="F9" i="1"/>
  <c r="F10" i="1"/>
  <c r="F11" i="1"/>
  <c r="F12" i="1"/>
  <c r="F13" i="1"/>
  <c r="F14" i="1"/>
  <c r="F17" i="1"/>
  <c r="F18" i="1"/>
  <c r="F20" i="1"/>
  <c r="F21" i="1"/>
  <c r="F22" i="1"/>
  <c r="F23" i="1"/>
  <c r="F24" i="1"/>
  <c r="F26" i="1"/>
  <c r="F27" i="1"/>
  <c r="F28" i="1"/>
  <c r="F29" i="1"/>
  <c r="F30" i="1"/>
  <c r="F31" i="1"/>
  <c r="F33" i="1"/>
  <c r="F34" i="1"/>
</calcChain>
</file>

<file path=xl/sharedStrings.xml><?xml version="1.0" encoding="utf-8"?>
<sst xmlns="http://schemas.openxmlformats.org/spreadsheetml/2006/main" count="63" uniqueCount="62">
  <si>
    <t>BGF</t>
  </si>
  <si>
    <t>OVERFLATER MED VEGETASJON FORBUNDET MED JORD ELLER NATURLIG FJELL I DAGEN</t>
  </si>
  <si>
    <t>Som over, men med 40-80 cm jord for at hekker, store busker og små og mellomstore trær kan vokse.</t>
  </si>
  <si>
    <t>STK</t>
  </si>
  <si>
    <t>OVERFLATE MED VEGETASJON, IKKE FORBUNDET MED JORD &gt;80 cm</t>
  </si>
  <si>
    <t>OVERFLATE MED VEGETASJON, IKKE FORBUNDET MED JORD 40-80 cm</t>
  </si>
  <si>
    <t>STEDEGEN VEGETASJON</t>
  </si>
  <si>
    <t>GRØNNE VEGGER</t>
  </si>
  <si>
    <t xml:space="preserve">STAUDER OG BUNNDEKKERE </t>
  </si>
  <si>
    <t>EKSISTERENDE TRÆR SOM BLIR SMÅ/MELLOMSTORE (5-10 m)</t>
  </si>
  <si>
    <t>REGNBED ELLER TILSVARENDE</t>
  </si>
  <si>
    <t xml:space="preserve">Harde overflater med permeabilitet, som sørger for infiltrasjon. For eksempel gressarmering av betong, grus eller singel. Gjelder ikke flater over underliggende harde dekker dersom jorddybden er mindre enn 80 cm. </t>
  </si>
  <si>
    <t>OVERFLATE MED VEGETASJON, IKKE FORBUNDET MED JORD 20-40 cm</t>
  </si>
  <si>
    <t>BLÅ TILLEGGSKVALITETER</t>
  </si>
  <si>
    <t xml:space="preserve">PUNKTENE UNDER SKAL FYLLES INN MED TALLET 0,05 </t>
  </si>
  <si>
    <t>NATURLIGE BREDDER TIL VANNSPEIL</t>
  </si>
  <si>
    <t>ÅPENT PERMANENT VANNSPEIL SOM FORDRØYER REGNVANN</t>
  </si>
  <si>
    <t>IMPERMEABLE OVERFLATER MED AVRENNING TIL VEGETASJONSAREALER ELLER ÅPENT FORDRØYNINGSMAGASIN</t>
  </si>
  <si>
    <t>KOBLING TIL EKSISTERENDE BLÅGRØNN STRUKTUR</t>
  </si>
  <si>
    <t xml:space="preserve">Etablering eller verning av overflater med stort innslag av verdifulle plantearter som inngår i det lokale, historiske natur- og kulturlandskapet. </t>
  </si>
  <si>
    <t xml:space="preserve">For klatreplanter og andre grønne vegger regnes veggarealet som forventes å være dekket i løpet av 5 år (maks 10 m i høyde for klatreplanter). </t>
  </si>
  <si>
    <t>TOTAL BLÅGRØNN FAKTOR (BGF)</t>
  </si>
  <si>
    <t>1. BLÅGRØNNE FLATER</t>
  </si>
  <si>
    <t xml:space="preserve"> </t>
  </si>
  <si>
    <t>DELVIS PERMEABLE FLATER SOM GRUS, SINGEL OG GRESSARMERT DEKKE</t>
  </si>
  <si>
    <r>
      <t>OVERFLATE MED VEGETASJON, IKKE FORBUNDET MED JORD</t>
    </r>
    <r>
      <rPr>
        <b/>
        <sz val="11"/>
        <color indexed="10"/>
        <rFont val="Calibri"/>
        <family val="2"/>
      </rPr>
      <t xml:space="preserve"> </t>
    </r>
    <r>
      <rPr>
        <b/>
        <sz val="11"/>
        <rFont val="Calibri"/>
        <family val="2"/>
      </rPr>
      <t>3</t>
    </r>
    <r>
      <rPr>
        <b/>
        <sz val="11"/>
        <color indexed="8"/>
        <rFont val="Calibri"/>
        <family val="2"/>
      </rPr>
      <t>-20 cm</t>
    </r>
  </si>
  <si>
    <t>Som over, men med 20-40 cm jord for mulig vekst av stauder og små busker.</t>
  </si>
  <si>
    <t>HEKKER, BUSKER OG FLERSTAMMEDE TRÆR</t>
  </si>
  <si>
    <r>
      <t>EKSISTERE</t>
    </r>
    <r>
      <rPr>
        <b/>
        <sz val="11"/>
        <rFont val="Calibri"/>
        <family val="2"/>
      </rPr>
      <t>NDE TRÆR SOM FORVENTES BLI</t>
    </r>
    <r>
      <rPr>
        <b/>
        <sz val="11"/>
        <color indexed="8"/>
        <rFont val="Calibri"/>
        <family val="2"/>
      </rPr>
      <t xml:space="preserve"> </t>
    </r>
    <r>
      <rPr>
        <b/>
        <sz val="11"/>
        <rFont val="Calibri"/>
        <family val="2"/>
      </rPr>
      <t>&gt;10 m</t>
    </r>
  </si>
  <si>
    <r>
      <t>N</t>
    </r>
    <r>
      <rPr>
        <b/>
        <sz val="11"/>
        <rFont val="Calibri"/>
        <family val="2"/>
      </rPr>
      <t>YPLANTEDE TRÆR SOM SOM FORVENTES BLI &gt;10  m</t>
    </r>
  </si>
  <si>
    <r>
      <t>NYP</t>
    </r>
    <r>
      <rPr>
        <b/>
        <sz val="11"/>
        <rFont val="Calibri"/>
        <family val="2"/>
      </rPr>
      <t>LANTEDE TRÆR SOM FORVENTES BLI</t>
    </r>
    <r>
      <rPr>
        <b/>
        <sz val="11"/>
        <color indexed="8"/>
        <rFont val="Calibri"/>
        <family val="2"/>
      </rPr>
      <t xml:space="preserve"> SMÅ/MELLOMSTORE (5-10 m)</t>
    </r>
  </si>
  <si>
    <t>GRØNNE TILLEGGSKVALITETER, PUNKTENE UNDER (TRÆR) SKAL FYLLES INN SOM STYKK</t>
  </si>
  <si>
    <r>
      <t>IMPERMEABLE OVERFLATER ME</t>
    </r>
    <r>
      <rPr>
        <b/>
        <sz val="11"/>
        <rFont val="Calibri"/>
        <family val="2"/>
      </rPr>
      <t xml:space="preserve">D AVRENNING TIL LOKALT </t>
    </r>
    <r>
      <rPr>
        <b/>
        <sz val="11"/>
        <color indexed="8"/>
        <rFont val="Calibri"/>
        <family val="2"/>
      </rPr>
      <t xml:space="preserve">OVERVANNSANLEGG </t>
    </r>
    <r>
      <rPr>
        <b/>
        <sz val="11"/>
        <rFont val="Calibri"/>
        <family val="2"/>
      </rPr>
      <t>UNDER TERRENG</t>
    </r>
  </si>
  <si>
    <t>Verdi</t>
  </si>
  <si>
    <t>Symbol</t>
  </si>
  <si>
    <t>Faktor</t>
  </si>
  <si>
    <t>Beskrivelse</t>
  </si>
  <si>
    <r>
      <t>Vegetasjon som vokser i jord og har kontakt med jorden under. Gunstig for utvikling av flora og fauna og for vann som kan trekke ned til grunnvannet. Punktet gje</t>
    </r>
    <r>
      <rPr>
        <sz val="12"/>
        <rFont val="Calibri"/>
        <family val="2"/>
      </rPr>
      <t xml:space="preserve">lder også </t>
    </r>
    <r>
      <rPr>
        <sz val="12"/>
        <color indexed="8"/>
        <rFont val="Calibri"/>
        <family val="2"/>
      </rPr>
      <t>for naturlige fjellknauser og svaberg.</t>
    </r>
  </si>
  <si>
    <r>
      <rPr>
        <sz val="12"/>
        <rFont val="Calibri"/>
        <family val="2"/>
      </rPr>
      <t>Permanente vannspeil som tilføres regnvann fra tomten, uansett om dette er en kanal med betongbunn, bekk med grønne bredder eller annet type vannspeil.</t>
    </r>
    <r>
      <rPr>
        <sz val="12"/>
        <color indexed="8"/>
        <rFont val="Calibri"/>
        <family val="2"/>
      </rPr>
      <t xml:space="preserve"> Kun selve vannspeilet regnes.</t>
    </r>
  </si>
  <si>
    <r>
      <rPr>
        <sz val="12"/>
        <color indexed="8"/>
        <rFont val="Calibri"/>
        <family val="2"/>
      </rPr>
      <t>Som over, men med</t>
    </r>
    <r>
      <rPr>
        <sz val="12"/>
        <rFont val="Calibri"/>
        <family val="2"/>
      </rPr>
      <t xml:space="preserve"> 3-2</t>
    </r>
    <r>
      <rPr>
        <sz val="12"/>
        <color indexed="8"/>
        <rFont val="Calibri"/>
        <family val="2"/>
      </rPr>
      <t>0 cm jord, for mulig vekst av sedum, gress, og markdekkere.</t>
    </r>
  </si>
  <si>
    <t>Trær som blir over 10 meter høye. Art: Se to spalter over. Det forventes at treet  skal ha nok jord til å vokse (min 100 cm). Faktor: 25 m²/tre (x 0,7).</t>
  </si>
  <si>
    <t>Trær som blir 5-10 meter høye. Art: Se to spalter over. Det forventes at treet  skal ha nok jord til å vokse (min 60 cm). Faktor: 16 m²/tre (x 0,5).</t>
  </si>
  <si>
    <t>Sammenhengende grøntareal som er større enn 75 m², som for eksempel store gressplener, plantefelt eller annet.</t>
  </si>
  <si>
    <r>
      <t>SAMMENHENGENDE GRØN</t>
    </r>
    <r>
      <rPr>
        <b/>
        <sz val="11"/>
        <rFont val="Calibri"/>
        <family val="2"/>
      </rPr>
      <t>T</t>
    </r>
    <r>
      <rPr>
        <b/>
        <sz val="11"/>
        <color indexed="8"/>
        <rFont val="Calibri"/>
        <family val="2"/>
      </rPr>
      <t>AREALER OVER 75 m²</t>
    </r>
  </si>
  <si>
    <t>PUNKTENE UNDER SKAL FYLLES INN SOM m²</t>
  </si>
  <si>
    <t>Areal m²</t>
  </si>
  <si>
    <t xml:space="preserve">TOMTENS AREAL (INKLUDERT BEBYGD AREAL). FYLL UT TOMTENS AREAL: </t>
  </si>
  <si>
    <t>Utarbeidet for Bærum og Oslo kommune av Dronninga landskap, COWI og CF Møller. Revidert Oslo kommune 28.01.2014.</t>
  </si>
  <si>
    <r>
      <rPr>
        <b/>
        <sz val="14"/>
        <color indexed="8"/>
        <rFont val="Calibri"/>
        <family val="2"/>
      </rPr>
      <t xml:space="preserve">2. BLÅ OG GRØNNE TILLEGGSKVALITETER. </t>
    </r>
    <r>
      <rPr>
        <b/>
        <sz val="11"/>
        <color indexed="8"/>
        <rFont val="Calibri"/>
        <family val="2"/>
      </rPr>
      <t>GIR EKSTRAPOENG. DET SAMME AREALET KAN DERFOR TELLES FLERE GANGER.</t>
    </r>
  </si>
  <si>
    <t>BLÅGRØNN FAKTOR (BGF) Samarbeidsprosjekt mellom Bærum og Oslo kommune som del av programmet Framtidens byer.</t>
  </si>
  <si>
    <t>Dersom blå og/eller grønne elementer i området kobles til eksisterende blågrønn struktur utenfor området. Sammenhengen skal være tydelig. For eksempel en bekkeåpning, en kobling til eksisterende  kanal eller vannspeil, flomvei, forlengelsen av en allé eller et skogholt, sammenslåing av flere gårdsrom med fri ferdsel mellom dem. Dette gir et generelt tillegg på 0,05 i BGF.</t>
  </si>
  <si>
    <t>Vegetasjon som vokser i jord på min. 80 cm dybde, men som ikke har kontakt med jorden/grunnen under; f.eks. oppå et garasjeanlegg eller tak. Dybden er stor nok til at større trær kan vokse.</t>
  </si>
  <si>
    <r>
      <t>Åpent vannspeil med naturlige bredder telles med i denne kategorien dersom det er tilgjengelig for flora/fauna i bakkenivå og har naturlig bunnsubstrat og kantsone. F.eks: bekk, kanal og dam med grønne bredder.  Arealet  som regnes</t>
    </r>
    <r>
      <rPr>
        <sz val="12"/>
        <rFont val="Calibri"/>
        <family val="2"/>
      </rPr>
      <t xml:space="preserve"> er bredden til </t>
    </r>
    <r>
      <rPr>
        <sz val="12"/>
        <color indexed="8"/>
        <rFont val="Calibri"/>
        <family val="2"/>
      </rPr>
      <t>vannspeil</t>
    </r>
    <r>
      <rPr>
        <sz val="12"/>
        <rFont val="Calibri"/>
        <family val="2"/>
      </rPr>
      <t>et.</t>
    </r>
  </si>
  <si>
    <t>Vegetasjonsareal som fungerer som regnbed eller tilsvarende beplantet infiltrasjonsløsning som samler opp, fordrøyer og infiltrerer regnvann ned i jorden/grunnen. Dette gjelder ikke permanente vannspeil og fordrøyningsbasseng som telles i blå flater.</t>
  </si>
  <si>
    <t>Eksisterende store trær; over 10 m. Faktor: 25 m²/tre.</t>
  </si>
  <si>
    <t>Eksisterende trær som er 5-10 meter høye.  Prydtrær og frukttrær, f.eks; apal, kirsebær, magnolia, pæretre, robinia og mange flere. Gjelder også formklipte trær. Det forventes at treet skal ha nok jord til å vokse (min 60 cm). Faktor: 16 m²/tre (x 0,6).</t>
  </si>
  <si>
    <r>
      <t>Eksisterende trær som blir over 10 meter høye. Skogstrær, edelløvtrær og parktrær, som f.eks;  alm, ask, bjørk, eik, lind, lønn, kastanje, f</t>
    </r>
    <r>
      <rPr>
        <sz val="12"/>
        <rFont val="Calibri"/>
        <family val="2"/>
      </rPr>
      <t>uru og</t>
    </r>
    <r>
      <rPr>
        <sz val="12"/>
        <color indexed="8"/>
        <rFont val="Calibri"/>
        <family val="2"/>
      </rPr>
      <t xml:space="preserve"> mange flere. Det forventes at treet skal ha nok jord til å vokse (min 100 cm). Faktor: 25 m²/tre (x 0,8).</t>
    </r>
  </si>
  <si>
    <t>Gjelder ikke plen eller sedum.</t>
  </si>
  <si>
    <r>
      <t xml:space="preserve">F.eks. betong, asfalt, takflater og belegningsstein. </t>
    </r>
    <r>
      <rPr>
        <sz val="12"/>
        <rFont val="Calibri"/>
        <family val="2"/>
      </rPr>
      <t xml:space="preserve">Beregnes for areal tilsvarende størrelsen på vegetasjonsflaten som mottar vannet. Fordrøyningsmagasin må ha kapasitet iht. kommunale </t>
    </r>
    <r>
      <rPr>
        <sz val="12"/>
        <color indexed="8"/>
        <rFont val="Calibri"/>
        <family val="2"/>
      </rPr>
      <t xml:space="preserve">krav til påslipp til offentlig avløpsnett. </t>
    </r>
  </si>
  <si>
    <r>
      <rPr>
        <sz val="12"/>
        <rFont val="Calibri"/>
        <family val="2"/>
      </rPr>
      <t>F.eks. betong, asfalt, takflater med avrenning som ledes til anlegg under terreng for fordrøyning og rensing av overvannet. Dette gjelder også underjordiske løsninger med kombinert vanning av trær. Hele arealet teller forutsatt at fordrøyningsmagasinet er iht. kommunale kr</t>
    </r>
    <r>
      <rPr>
        <sz val="12"/>
        <color indexed="8"/>
        <rFont val="Calibri"/>
        <family val="2"/>
      </rPr>
      <t>av til påslipp til offentlig avløpsnett.</t>
    </r>
  </si>
  <si>
    <r>
      <t>Hekker, busker og flerstammete trær beregnes maksimalt for dryppsonen til busken, kronens utstrekning</t>
    </r>
    <r>
      <rPr>
        <sz val="12"/>
        <rFont val="Calibri"/>
        <family val="2"/>
      </rPr>
      <t>.</t>
    </r>
  </si>
  <si>
    <t xml:space="preserve">EKSISTERENDE STORE TRÆR &gt;10 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</si>
</sst>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b/>
      <sz val="11"/>
      <color indexed="8"/>
      <name val="Calibri"/>
      <family val="2"/>
    </font>
    <font>
      <i/>
      <sz val="11"/>
      <color indexed="8"/>
      <name val="Calibri"/>
      <family val="2"/>
    </font>
    <font>
      <b/>
      <sz val="14"/>
      <color indexed="8"/>
      <name val="Calibri"/>
      <family val="2"/>
    </font>
    <font>
      <b/>
      <sz val="16"/>
      <color indexed="8"/>
      <name val="Calibri"/>
      <family val="2"/>
    </font>
    <font>
      <sz val="12"/>
      <name val="Calibri"/>
      <family val="2"/>
    </font>
    <font>
      <sz val="14"/>
      <name val="Calibri"/>
      <family val="2"/>
    </font>
    <font>
      <sz val="12"/>
      <color indexed="8"/>
      <name val="Calibri"/>
      <family val="2"/>
    </font>
    <font>
      <b/>
      <sz val="11"/>
      <color indexed="10"/>
      <name val="Calibri"/>
      <family val="2"/>
    </font>
    <font>
      <b/>
      <sz val="11"/>
      <name val="Calibri"/>
      <family val="2"/>
    </font>
    <font>
      <b/>
      <sz val="14"/>
      <name val="Calibri"/>
      <family val="2"/>
    </font>
    <font>
      <b/>
      <sz val="12"/>
      <name val="Calibri"/>
      <family val="2"/>
    </font>
    <font>
      <b/>
      <sz val="11"/>
      <color theme="1"/>
      <name val="Calibri"/>
      <family val="2"/>
      <scheme val="minor"/>
    </font>
    <font>
      <sz val="11"/>
      <name val="Calibri"/>
      <family val="2"/>
      <scheme val="minor"/>
    </font>
    <font>
      <sz val="12"/>
      <color theme="1"/>
      <name val="Calibri"/>
      <family val="2"/>
    </font>
    <font>
      <b/>
      <sz val="12"/>
      <color theme="1"/>
      <name val="Calibri"/>
      <family val="2"/>
      <scheme val="minor"/>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B2D34B"/>
        <bgColor indexed="64"/>
      </patternFill>
    </fill>
    <fill>
      <patternFill patternType="solid">
        <fgColor rgb="FF89D0E5"/>
        <bgColor indexed="64"/>
      </patternFill>
    </fill>
    <fill>
      <patternFill patternType="solid">
        <fgColor rgb="FF8EF2D8"/>
        <bgColor indexed="64"/>
      </patternFill>
    </fill>
  </fills>
  <borders count="42">
    <border>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07">
    <xf numFmtId="0" fontId="0" fillId="0" borderId="0" xfId="0"/>
    <xf numFmtId="0" fontId="0" fillId="0" borderId="1" xfId="0" applyBorder="1" applyAlignment="1">
      <alignment horizontal="center" vertical="center"/>
    </xf>
    <xf numFmtId="0" fontId="0" fillId="0" borderId="2" xfId="0" applyBorder="1" applyAlignment="1">
      <alignment horizontal="center" vertical="center"/>
    </xf>
    <xf numFmtId="0" fontId="0" fillId="0" borderId="1" xfId="0"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0" fillId="2" borderId="8" xfId="0" applyFill="1" applyBorder="1" applyAlignment="1">
      <alignment horizontal="center" vertical="center"/>
    </xf>
    <xf numFmtId="0" fontId="3" fillId="2" borderId="9" xfId="0" applyFont="1" applyFill="1" applyBorder="1" applyAlignment="1">
      <alignment horizontal="center" vertical="center"/>
    </xf>
    <xf numFmtId="0" fontId="1" fillId="0" borderId="3" xfId="0" applyFont="1" applyBorder="1" applyAlignment="1">
      <alignment vertical="center" wrapText="1"/>
    </xf>
    <xf numFmtId="0" fontId="1" fillId="0" borderId="0" xfId="0" applyFont="1" applyBorder="1" applyAlignment="1">
      <alignment vertical="center" wrapText="1"/>
    </xf>
    <xf numFmtId="0" fontId="7" fillId="0" borderId="4" xfId="0" applyFont="1" applyBorder="1" applyAlignment="1">
      <alignment vertical="center" wrapText="1"/>
    </xf>
    <xf numFmtId="0" fontId="7" fillId="0" borderId="4" xfId="0" applyFont="1" applyBorder="1" applyAlignment="1">
      <alignment horizontal="left" vertical="center" wrapText="1"/>
    </xf>
    <xf numFmtId="0" fontId="1" fillId="2" borderId="10" xfId="0" applyFont="1" applyFill="1" applyBorder="1" applyAlignment="1">
      <alignment horizontal="left" vertical="center"/>
    </xf>
    <xf numFmtId="0" fontId="7" fillId="2" borderId="10" xfId="0" applyFont="1" applyFill="1" applyBorder="1" applyAlignment="1">
      <alignment horizontal="left" vertical="center" wrapText="1"/>
    </xf>
    <xf numFmtId="0" fontId="7" fillId="0" borderId="4" xfId="0" applyFont="1" applyFill="1" applyBorder="1" applyAlignment="1">
      <alignment vertical="center" wrapText="1"/>
    </xf>
    <xf numFmtId="0" fontId="7" fillId="0" borderId="4" xfId="0" applyFont="1" applyBorder="1" applyAlignment="1" applyProtection="1">
      <alignment vertical="center" wrapText="1"/>
    </xf>
    <xf numFmtId="0" fontId="1" fillId="0" borderId="3" xfId="0" applyFont="1" applyBorder="1" applyAlignment="1">
      <alignment vertical="center"/>
    </xf>
    <xf numFmtId="0" fontId="1" fillId="0" borderId="11" xfId="0" applyFont="1" applyBorder="1" applyAlignment="1">
      <alignment vertical="center" wrapText="1"/>
    </xf>
    <xf numFmtId="0" fontId="7" fillId="0" borderId="12" xfId="0" applyFont="1" applyBorder="1" applyAlignment="1">
      <alignment vertical="center" wrapText="1"/>
    </xf>
    <xf numFmtId="0" fontId="7" fillId="0" borderId="3" xfId="0" applyFont="1" applyBorder="1" applyAlignment="1">
      <alignment vertical="center" wrapText="1"/>
    </xf>
    <xf numFmtId="0" fontId="0" fillId="0" borderId="0" xfId="0" applyAlignment="1">
      <alignment vertical="center"/>
    </xf>
    <xf numFmtId="0" fontId="0" fillId="0" borderId="0" xfId="0" applyAlignment="1">
      <alignment horizontal="center" vertical="center"/>
    </xf>
    <xf numFmtId="0" fontId="0" fillId="2" borderId="0" xfId="0" applyFill="1" applyAlignment="1">
      <alignment vertical="center"/>
    </xf>
    <xf numFmtId="0" fontId="0" fillId="0" borderId="0" xfId="0" applyFill="1" applyAlignment="1">
      <alignment vertical="center"/>
    </xf>
    <xf numFmtId="0" fontId="2" fillId="0" borderId="0" xfId="0" applyFont="1" applyAlignment="1">
      <alignment vertical="center"/>
    </xf>
    <xf numFmtId="0" fontId="0" fillId="0" borderId="3" xfId="0" applyBorder="1" applyAlignment="1"/>
    <xf numFmtId="0" fontId="0" fillId="0" borderId="13" xfId="0" applyNumberFormat="1" applyBorder="1" applyAlignment="1"/>
    <xf numFmtId="0" fontId="0" fillId="0" borderId="11" xfId="0" applyBorder="1" applyAlignment="1"/>
    <xf numFmtId="0" fontId="0" fillId="2" borderId="10" xfId="0" applyFill="1" applyBorder="1" applyAlignment="1"/>
    <xf numFmtId="0" fontId="0" fillId="2" borderId="14" xfId="0" applyNumberFormat="1" applyFill="1" applyBorder="1" applyAlignment="1"/>
    <xf numFmtId="0" fontId="0" fillId="0" borderId="13" xfId="0" applyNumberFormat="1" applyFill="1" applyBorder="1" applyAlignment="1"/>
    <xf numFmtId="0" fontId="0" fillId="0" borderId="15" xfId="0" applyNumberFormat="1" applyBorder="1" applyAlignment="1"/>
    <xf numFmtId="0" fontId="13" fillId="0" borderId="13" xfId="0" applyNumberFormat="1" applyFont="1" applyBorder="1" applyAlignment="1"/>
    <xf numFmtId="0" fontId="0" fillId="0" borderId="0" xfId="0" applyAlignment="1"/>
    <xf numFmtId="0" fontId="9" fillId="0" borderId="3" xfId="0" applyFont="1" applyBorder="1" applyAlignment="1">
      <alignment vertical="center" wrapText="1"/>
    </xf>
    <xf numFmtId="0" fontId="5" fillId="0" borderId="4" xfId="0" applyFont="1" applyBorder="1" applyAlignment="1">
      <alignment vertical="center" wrapText="1"/>
    </xf>
    <xf numFmtId="0" fontId="1" fillId="4" borderId="16" xfId="0" applyFont="1" applyFill="1" applyBorder="1" applyAlignment="1">
      <alignment vertical="center" wrapText="1"/>
    </xf>
    <xf numFmtId="0" fontId="0" fillId="4" borderId="16" xfId="0" applyFont="1" applyFill="1" applyBorder="1" applyAlignment="1">
      <alignment vertical="center" wrapText="1"/>
    </xf>
    <xf numFmtId="0" fontId="3" fillId="4" borderId="5" xfId="0" applyFont="1" applyFill="1" applyBorder="1" applyAlignment="1">
      <alignment horizontal="center" vertical="center"/>
    </xf>
    <xf numFmtId="0" fontId="0" fillId="4" borderId="3" xfId="0" applyFill="1" applyBorder="1" applyAlignment="1">
      <alignment horizontal="center" vertical="center"/>
    </xf>
    <xf numFmtId="0" fontId="0" fillId="5" borderId="0" xfId="0" applyFill="1" applyAlignment="1">
      <alignment vertical="center"/>
    </xf>
    <xf numFmtId="0" fontId="0" fillId="6" borderId="5" xfId="0" applyFill="1" applyBorder="1" applyAlignment="1">
      <alignment horizontal="center" vertical="center"/>
    </xf>
    <xf numFmtId="0" fontId="0" fillId="6" borderId="1" xfId="0" applyFill="1" applyBorder="1" applyAlignment="1">
      <alignment horizontal="center" vertical="center"/>
    </xf>
    <xf numFmtId="0" fontId="3" fillId="6" borderId="3" xfId="0" applyFont="1" applyFill="1" applyBorder="1" applyAlignment="1">
      <alignment vertical="center"/>
    </xf>
    <xf numFmtId="0" fontId="0" fillId="6" borderId="4" xfId="0" applyFont="1" applyFill="1" applyBorder="1" applyAlignment="1">
      <alignment vertical="center" wrapText="1"/>
    </xf>
    <xf numFmtId="0" fontId="3" fillId="6" borderId="3" xfId="0" applyFont="1" applyFill="1" applyBorder="1" applyAlignment="1">
      <alignment horizontal="center" vertical="center"/>
    </xf>
    <xf numFmtId="0" fontId="0" fillId="6" borderId="13" xfId="0" applyNumberFormat="1" applyFill="1" applyBorder="1" applyAlignment="1"/>
    <xf numFmtId="0" fontId="0" fillId="6" borderId="9" xfId="0" applyFill="1" applyBorder="1" applyAlignment="1">
      <alignment vertical="center"/>
    </xf>
    <xf numFmtId="0" fontId="0" fillId="6" borderId="17" xfId="0" applyFill="1" applyBorder="1" applyAlignment="1">
      <alignment vertical="center"/>
    </xf>
    <xf numFmtId="0" fontId="3" fillId="6" borderId="18" xfId="0" applyFont="1" applyFill="1" applyBorder="1" applyAlignment="1">
      <alignment vertical="center"/>
    </xf>
    <xf numFmtId="0" fontId="0" fillId="6" borderId="10" xfId="0" applyFill="1" applyBorder="1" applyAlignment="1">
      <alignment vertical="center"/>
    </xf>
    <xf numFmtId="0" fontId="3" fillId="6" borderId="18" xfId="0" applyFont="1" applyFill="1" applyBorder="1" applyAlignment="1">
      <alignment horizontal="center"/>
    </xf>
    <xf numFmtId="0" fontId="0" fillId="6" borderId="14" xfId="0" applyNumberFormat="1" applyFill="1" applyBorder="1" applyAlignment="1"/>
    <xf numFmtId="0" fontId="0" fillId="7" borderId="9" xfId="0" applyFill="1" applyBorder="1" applyAlignment="1">
      <alignment horizontal="center" vertical="center"/>
    </xf>
    <xf numFmtId="0" fontId="0" fillId="7" borderId="8" xfId="0" applyFill="1" applyBorder="1" applyAlignment="1">
      <alignment horizontal="center" vertical="center"/>
    </xf>
    <xf numFmtId="0" fontId="3" fillId="7" borderId="19" xfId="0" applyFont="1" applyFill="1" applyBorder="1" applyAlignment="1">
      <alignment vertical="center"/>
    </xf>
    <xf numFmtId="0" fontId="0" fillId="7" borderId="20" xfId="0" applyFont="1" applyFill="1" applyBorder="1" applyAlignment="1">
      <alignment vertical="center"/>
    </xf>
    <xf numFmtId="0" fontId="0" fillId="7" borderId="10" xfId="0" applyFill="1" applyBorder="1" applyAlignment="1"/>
    <xf numFmtId="0" fontId="0" fillId="7" borderId="14" xfId="0" applyFill="1" applyBorder="1" applyAlignment="1"/>
    <xf numFmtId="0" fontId="0" fillId="4" borderId="3" xfId="0" applyFill="1" applyBorder="1" applyAlignment="1"/>
    <xf numFmtId="0" fontId="0" fillId="8" borderId="21" xfId="0" applyFill="1" applyBorder="1" applyAlignment="1">
      <alignment vertical="center"/>
    </xf>
    <xf numFmtId="0" fontId="0" fillId="8" borderId="22" xfId="0" applyFill="1" applyBorder="1" applyAlignment="1">
      <alignment vertical="center"/>
    </xf>
    <xf numFmtId="0" fontId="1" fillId="8" borderId="23" xfId="0" applyFont="1" applyFill="1" applyBorder="1" applyAlignment="1">
      <alignment vertical="center"/>
    </xf>
    <xf numFmtId="0" fontId="0" fillId="8" borderId="23" xfId="0" applyFill="1" applyBorder="1" applyAlignment="1">
      <alignment vertical="center"/>
    </xf>
    <xf numFmtId="0" fontId="0" fillId="8" borderId="22" xfId="0" applyFill="1" applyBorder="1" applyAlignment="1"/>
    <xf numFmtId="0" fontId="0" fillId="8" borderId="24" xfId="0" applyFill="1" applyBorder="1" applyAlignment="1"/>
    <xf numFmtId="0" fontId="0" fillId="8" borderId="5" xfId="0" applyFill="1" applyBorder="1" applyAlignment="1">
      <alignment horizontal="center" vertical="center"/>
    </xf>
    <xf numFmtId="0" fontId="0" fillId="8" borderId="1" xfId="0" applyFill="1" applyBorder="1" applyAlignment="1">
      <alignment horizontal="center" vertical="center"/>
    </xf>
    <xf numFmtId="0" fontId="3" fillId="8" borderId="3" xfId="0" applyFont="1" applyFill="1" applyBorder="1" applyAlignment="1">
      <alignment vertical="center"/>
    </xf>
    <xf numFmtId="0" fontId="0" fillId="8" borderId="4" xfId="0" applyFont="1" applyFill="1" applyBorder="1" applyAlignment="1">
      <alignment vertical="center" wrapText="1"/>
    </xf>
    <xf numFmtId="0" fontId="3" fillId="8" borderId="3" xfId="0" applyFont="1" applyFill="1" applyBorder="1" applyAlignment="1"/>
    <xf numFmtId="0" fontId="0" fillId="8" borderId="13" xfId="0" applyNumberFormat="1" applyFill="1" applyBorder="1" applyAlignment="1"/>
    <xf numFmtId="0" fontId="0" fillId="8" borderId="25" xfId="0" applyFill="1" applyBorder="1" applyAlignment="1">
      <alignment vertical="center"/>
    </xf>
    <xf numFmtId="0" fontId="0" fillId="8" borderId="26" xfId="0" applyFill="1" applyBorder="1" applyAlignment="1">
      <alignment vertical="center"/>
    </xf>
    <xf numFmtId="0" fontId="4" fillId="8" borderId="27" xfId="0" applyFont="1" applyFill="1" applyBorder="1" applyAlignment="1">
      <alignment vertical="center"/>
    </xf>
    <xf numFmtId="0" fontId="0" fillId="8" borderId="28" xfId="0" applyFill="1" applyBorder="1" applyAlignment="1">
      <alignment vertical="center"/>
    </xf>
    <xf numFmtId="0" fontId="0" fillId="8" borderId="26" xfId="0" applyFill="1" applyBorder="1" applyAlignment="1"/>
    <xf numFmtId="0" fontId="6" fillId="4" borderId="29" xfId="0" applyFont="1" applyFill="1" applyBorder="1" applyAlignment="1">
      <alignment horizontal="center" vertical="center"/>
    </xf>
    <xf numFmtId="0" fontId="6" fillId="4" borderId="30" xfId="0" applyFont="1" applyFill="1" applyBorder="1" applyAlignment="1">
      <alignment horizontal="center" vertical="center"/>
    </xf>
    <xf numFmtId="0" fontId="6" fillId="4" borderId="31" xfId="0" applyFont="1" applyFill="1" applyBorder="1" applyAlignment="1">
      <alignment vertical="center"/>
    </xf>
    <xf numFmtId="0" fontId="6" fillId="4" borderId="32" xfId="0" applyFont="1" applyFill="1" applyBorder="1" applyAlignment="1">
      <alignment vertical="center"/>
    </xf>
    <xf numFmtId="0" fontId="6" fillId="4" borderId="33" xfId="0" applyFont="1" applyFill="1" applyBorder="1" applyAlignment="1">
      <alignment horizontal="center"/>
    </xf>
    <xf numFmtId="0" fontId="6" fillId="4" borderId="18" xfId="0" applyFont="1" applyFill="1" applyBorder="1" applyAlignment="1">
      <alignment horizontal="center"/>
    </xf>
    <xf numFmtId="0" fontId="14" fillId="0" borderId="4" xfId="0" applyFont="1" applyBorder="1" applyAlignment="1">
      <alignment horizontal="left" vertical="center" wrapText="1"/>
    </xf>
    <xf numFmtId="0" fontId="0" fillId="8" borderId="34" xfId="0" applyFill="1" applyBorder="1" applyAlignment="1"/>
    <xf numFmtId="0" fontId="0" fillId="8" borderId="35" xfId="0" applyFill="1" applyBorder="1" applyAlignment="1"/>
    <xf numFmtId="0" fontId="0" fillId="8" borderId="36" xfId="0" applyFill="1" applyBorder="1" applyAlignment="1">
      <alignment vertical="center"/>
    </xf>
    <xf numFmtId="0" fontId="0" fillId="8" borderId="36" xfId="0" applyFill="1" applyBorder="1" applyAlignment="1"/>
    <xf numFmtId="0" fontId="0" fillId="3" borderId="6" xfId="0" applyFill="1" applyBorder="1" applyAlignment="1">
      <alignment vertical="center"/>
    </xf>
    <xf numFmtId="0" fontId="0" fillId="4" borderId="11" xfId="0" applyFill="1" applyBorder="1" applyAlignment="1">
      <alignment vertical="center"/>
    </xf>
    <xf numFmtId="0" fontId="1" fillId="3" borderId="12" xfId="0" applyFont="1" applyFill="1" applyBorder="1" applyAlignment="1">
      <alignment horizontal="left" vertical="center"/>
    </xf>
    <xf numFmtId="0" fontId="12" fillId="3" borderId="11" xfId="0" applyFont="1" applyFill="1" applyBorder="1" applyAlignment="1">
      <alignment horizontal="right" vertical="center"/>
    </xf>
    <xf numFmtId="0" fontId="0" fillId="2" borderId="11" xfId="0" applyFill="1" applyBorder="1" applyAlignment="1"/>
    <xf numFmtId="0" fontId="0" fillId="3" borderId="37" xfId="0" applyNumberFormat="1" applyFill="1" applyBorder="1" applyAlignment="1"/>
    <xf numFmtId="0" fontId="0" fillId="8" borderId="16" xfId="0" applyFill="1" applyBorder="1" applyAlignment="1">
      <alignment horizontal="center" vertical="center"/>
    </xf>
    <xf numFmtId="0" fontId="3" fillId="8" borderId="4" xfId="0" applyFont="1" applyFill="1" applyBorder="1" applyAlignment="1">
      <alignment vertical="center"/>
    </xf>
    <xf numFmtId="0" fontId="0" fillId="8" borderId="1" xfId="0" applyFont="1" applyFill="1" applyBorder="1" applyAlignment="1">
      <alignment vertical="center"/>
    </xf>
    <xf numFmtId="0" fontId="0" fillId="8" borderId="3" xfId="0" applyFill="1" applyBorder="1" applyAlignment="1"/>
    <xf numFmtId="0" fontId="0" fillId="8" borderId="13" xfId="0" applyFill="1" applyBorder="1" applyAlignment="1"/>
    <xf numFmtId="0" fontId="10" fillId="8" borderId="38" xfId="0" applyFont="1" applyFill="1" applyBorder="1" applyAlignment="1"/>
    <xf numFmtId="0" fontId="11" fillId="8" borderId="39" xfId="0" applyFont="1" applyFill="1" applyBorder="1" applyAlignment="1">
      <alignment vertical="top"/>
    </xf>
    <xf numFmtId="0" fontId="15" fillId="8" borderId="40" xfId="0" applyFont="1" applyFill="1" applyBorder="1" applyAlignment="1">
      <alignment horizontal="right" vertical="top"/>
    </xf>
    <xf numFmtId="0" fontId="9" fillId="0" borderId="3" xfId="0" applyFont="1" applyFill="1" applyBorder="1" applyAlignment="1">
      <alignment vertical="center" wrapText="1"/>
    </xf>
    <xf numFmtId="2" fontId="4" fillId="8" borderId="41" xfId="0" applyNumberFormat="1" applyFont="1" applyFill="1" applyBorder="1" applyAlignment="1"/>
  </cellXfs>
  <cellStyles count="1">
    <cellStyle name="Normal" xfId="0" builtinId="0"/>
  </cellStyles>
  <dxfs count="8">
    <dxf>
      <numFmt numFmtId="0" formatCode="Genera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indexed="8"/>
        <name val="Calibri"/>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dxf>
    <dxf>
      <font>
        <b/>
        <i val="0"/>
        <strike val="0"/>
        <condense val="0"/>
        <extend val="0"/>
        <outline val="0"/>
        <shadow val="0"/>
        <u val="none"/>
        <vertAlign val="baseline"/>
        <sz val="14"/>
        <color indexed="8"/>
        <name val="Calibri"/>
        <scheme val="none"/>
      </font>
      <fill>
        <patternFill patternType="solid">
          <fgColor indexed="64"/>
          <bgColor indexed="9"/>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textRotation="0" indent="0" justifyLastLine="0" shrinkToFit="0" readingOrder="0"/>
    </dxf>
    <dxf>
      <fill>
        <patternFill patternType="solid">
          <fgColor indexed="64"/>
          <bgColor theme="0" tint="-0.249977111117893"/>
        </patternFill>
      </fill>
      <alignment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18" Type="http://schemas.openxmlformats.org/officeDocument/2006/relationships/image" Target="../media/image18.jpeg"/><Relationship Id="rId3" Type="http://schemas.openxmlformats.org/officeDocument/2006/relationships/image" Target="../media/image3.jpeg"/><Relationship Id="rId21" Type="http://schemas.openxmlformats.org/officeDocument/2006/relationships/image" Target="../media/image21.jpeg"/><Relationship Id="rId7" Type="http://schemas.openxmlformats.org/officeDocument/2006/relationships/image" Target="../media/image7.jpeg"/><Relationship Id="rId12" Type="http://schemas.openxmlformats.org/officeDocument/2006/relationships/image" Target="../media/image12.jpeg"/><Relationship Id="rId17" Type="http://schemas.openxmlformats.org/officeDocument/2006/relationships/image" Target="../media/image17.jpeg"/><Relationship Id="rId2" Type="http://schemas.openxmlformats.org/officeDocument/2006/relationships/image" Target="../media/image2.jpeg"/><Relationship Id="rId16" Type="http://schemas.openxmlformats.org/officeDocument/2006/relationships/image" Target="../media/image16.jpeg"/><Relationship Id="rId20" Type="http://schemas.openxmlformats.org/officeDocument/2006/relationships/image" Target="../media/image20.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5" Type="http://schemas.openxmlformats.org/officeDocument/2006/relationships/image" Target="../media/image15.jpeg"/><Relationship Id="rId10" Type="http://schemas.openxmlformats.org/officeDocument/2006/relationships/image" Target="../media/image10.jpeg"/><Relationship Id="rId19" Type="http://schemas.openxmlformats.org/officeDocument/2006/relationships/image" Target="../media/image19.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 Id="rId22" Type="http://schemas.openxmlformats.org/officeDocument/2006/relationships/image" Target="../media/image22.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19</xdr:row>
      <xdr:rowOff>47625</xdr:rowOff>
    </xdr:from>
    <xdr:to>
      <xdr:col>1</xdr:col>
      <xdr:colOff>771525</xdr:colOff>
      <xdr:row>19</xdr:row>
      <xdr:rowOff>533400</xdr:rowOff>
    </xdr:to>
    <xdr:pic>
      <xdr:nvPicPr>
        <xdr:cNvPr id="5545" name="Bilde 32" descr="tre1.jpg">
          <a:extLst>
            <a:ext uri="{FF2B5EF4-FFF2-40B4-BE49-F238E27FC236}">
              <a16:creationId xmlns:a16="http://schemas.microsoft.com/office/drawing/2014/main" id="{00000000-0008-0000-0000-0000A915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8488" r="1064" b="813"/>
        <a:stretch>
          <a:fillRect/>
        </a:stretch>
      </xdr:blipFill>
      <xdr:spPr bwMode="auto">
        <a:xfrm>
          <a:off x="533400" y="8810625"/>
          <a:ext cx="7524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8</xdr:row>
      <xdr:rowOff>161925</xdr:rowOff>
    </xdr:from>
    <xdr:to>
      <xdr:col>1</xdr:col>
      <xdr:colOff>771525</xdr:colOff>
      <xdr:row>8</xdr:row>
      <xdr:rowOff>666750</xdr:rowOff>
    </xdr:to>
    <xdr:pic>
      <xdr:nvPicPr>
        <xdr:cNvPr id="5546" name="Bilde 24" descr="avrenning2.jpg">
          <a:extLst>
            <a:ext uri="{FF2B5EF4-FFF2-40B4-BE49-F238E27FC236}">
              <a16:creationId xmlns:a16="http://schemas.microsoft.com/office/drawing/2014/main" id="{00000000-0008-0000-0000-0000AA15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3400" y="3324225"/>
          <a:ext cx="7524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7</xdr:row>
      <xdr:rowOff>57150</xdr:rowOff>
    </xdr:from>
    <xdr:to>
      <xdr:col>1</xdr:col>
      <xdr:colOff>771525</xdr:colOff>
      <xdr:row>7</xdr:row>
      <xdr:rowOff>571500</xdr:rowOff>
    </xdr:to>
    <xdr:pic>
      <xdr:nvPicPr>
        <xdr:cNvPr id="5547" name="Bilde 25" descr="avrenning1.jpg">
          <a:extLst>
            <a:ext uri="{FF2B5EF4-FFF2-40B4-BE49-F238E27FC236}">
              <a16:creationId xmlns:a16="http://schemas.microsoft.com/office/drawing/2014/main" id="{00000000-0008-0000-0000-0000AB1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3400" y="2571750"/>
          <a:ext cx="7524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6</xdr:row>
      <xdr:rowOff>76200</xdr:rowOff>
    </xdr:from>
    <xdr:to>
      <xdr:col>1</xdr:col>
      <xdr:colOff>762000</xdr:colOff>
      <xdr:row>6</xdr:row>
      <xdr:rowOff>552450</xdr:rowOff>
    </xdr:to>
    <xdr:pic>
      <xdr:nvPicPr>
        <xdr:cNvPr id="5548" name="Bilde 23" descr="grus.jpg">
          <a:extLst>
            <a:ext uri="{FF2B5EF4-FFF2-40B4-BE49-F238E27FC236}">
              <a16:creationId xmlns:a16="http://schemas.microsoft.com/office/drawing/2014/main" id="{00000000-0008-0000-0000-0000AC15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t="9508"/>
        <a:stretch>
          <a:fillRect/>
        </a:stretch>
      </xdr:blipFill>
      <xdr:spPr bwMode="auto">
        <a:xfrm>
          <a:off x="533400" y="1943100"/>
          <a:ext cx="7429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5</xdr:row>
      <xdr:rowOff>247650</xdr:rowOff>
    </xdr:from>
    <xdr:to>
      <xdr:col>1</xdr:col>
      <xdr:colOff>771525</xdr:colOff>
      <xdr:row>5</xdr:row>
      <xdr:rowOff>476250</xdr:rowOff>
    </xdr:to>
    <xdr:pic>
      <xdr:nvPicPr>
        <xdr:cNvPr id="5549" name="Bilde 24" descr="åpent vannspeil.jpg">
          <a:extLst>
            <a:ext uri="{FF2B5EF4-FFF2-40B4-BE49-F238E27FC236}">
              <a16:creationId xmlns:a16="http://schemas.microsoft.com/office/drawing/2014/main" id="{00000000-0008-0000-0000-0000AD15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4478" t="13914" r="4375" b="12173"/>
        <a:stretch>
          <a:fillRect/>
        </a:stretch>
      </xdr:blipFill>
      <xdr:spPr bwMode="auto">
        <a:xfrm>
          <a:off x="533400" y="1466850"/>
          <a:ext cx="7524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9</xdr:row>
      <xdr:rowOff>66675</xdr:rowOff>
    </xdr:from>
    <xdr:to>
      <xdr:col>1</xdr:col>
      <xdr:colOff>771525</xdr:colOff>
      <xdr:row>9</xdr:row>
      <xdr:rowOff>590550</xdr:rowOff>
    </xdr:to>
    <xdr:pic>
      <xdr:nvPicPr>
        <xdr:cNvPr id="5550" name="Bilde 25" descr="jord1.jpg">
          <a:extLst>
            <a:ext uri="{FF2B5EF4-FFF2-40B4-BE49-F238E27FC236}">
              <a16:creationId xmlns:a16="http://schemas.microsoft.com/office/drawing/2014/main" id="{00000000-0008-0000-0000-0000AE15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33400" y="4067175"/>
          <a:ext cx="7524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28575</xdr:colOff>
      <xdr:row>10</xdr:row>
      <xdr:rowOff>104775</xdr:rowOff>
    </xdr:from>
    <xdr:to>
      <xdr:col>1</xdr:col>
      <xdr:colOff>771525</xdr:colOff>
      <xdr:row>10</xdr:row>
      <xdr:rowOff>561975</xdr:rowOff>
    </xdr:to>
    <xdr:pic>
      <xdr:nvPicPr>
        <xdr:cNvPr id="5551" name="Bilde 26" descr="jord2.jpg">
          <a:extLst>
            <a:ext uri="{FF2B5EF4-FFF2-40B4-BE49-F238E27FC236}">
              <a16:creationId xmlns:a16="http://schemas.microsoft.com/office/drawing/2014/main" id="{00000000-0008-0000-0000-0000AF15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t="9302" b="4651"/>
        <a:stretch>
          <a:fillRect/>
        </a:stretch>
      </xdr:blipFill>
      <xdr:spPr bwMode="auto">
        <a:xfrm>
          <a:off x="542925" y="4752975"/>
          <a:ext cx="7429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11</xdr:row>
      <xdr:rowOff>38100</xdr:rowOff>
    </xdr:from>
    <xdr:to>
      <xdr:col>1</xdr:col>
      <xdr:colOff>771525</xdr:colOff>
      <xdr:row>11</xdr:row>
      <xdr:rowOff>447675</xdr:rowOff>
    </xdr:to>
    <xdr:pic>
      <xdr:nvPicPr>
        <xdr:cNvPr id="5552" name="Bilde 27" descr="jord3.jpg">
          <a:extLst>
            <a:ext uri="{FF2B5EF4-FFF2-40B4-BE49-F238E27FC236}">
              <a16:creationId xmlns:a16="http://schemas.microsoft.com/office/drawing/2014/main" id="{00000000-0008-0000-0000-0000B015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t="8824" b="14706"/>
        <a:stretch>
          <a:fillRect/>
        </a:stretch>
      </xdr:blipFill>
      <xdr:spPr bwMode="auto">
        <a:xfrm>
          <a:off x="533400" y="5334000"/>
          <a:ext cx="75247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12</xdr:row>
      <xdr:rowOff>133350</xdr:rowOff>
    </xdr:from>
    <xdr:to>
      <xdr:col>1</xdr:col>
      <xdr:colOff>771525</xdr:colOff>
      <xdr:row>12</xdr:row>
      <xdr:rowOff>447675</xdr:rowOff>
    </xdr:to>
    <xdr:pic>
      <xdr:nvPicPr>
        <xdr:cNvPr id="5553" name="Bilde 28" descr="jord4.jpg">
          <a:extLst>
            <a:ext uri="{FF2B5EF4-FFF2-40B4-BE49-F238E27FC236}">
              <a16:creationId xmlns:a16="http://schemas.microsoft.com/office/drawing/2014/main" id="{00000000-0008-0000-0000-0000B115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l="706" t="11642" b="28105"/>
        <a:stretch>
          <a:fillRect/>
        </a:stretch>
      </xdr:blipFill>
      <xdr:spPr bwMode="auto">
        <a:xfrm>
          <a:off x="533400" y="5905500"/>
          <a:ext cx="7524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13</xdr:row>
      <xdr:rowOff>123825</xdr:rowOff>
    </xdr:from>
    <xdr:to>
      <xdr:col>1</xdr:col>
      <xdr:colOff>771525</xdr:colOff>
      <xdr:row>13</xdr:row>
      <xdr:rowOff>438150</xdr:rowOff>
    </xdr:to>
    <xdr:pic>
      <xdr:nvPicPr>
        <xdr:cNvPr id="5554" name="Bilde 29" descr="jord5.jpg">
          <a:extLst>
            <a:ext uri="{FF2B5EF4-FFF2-40B4-BE49-F238E27FC236}">
              <a16:creationId xmlns:a16="http://schemas.microsoft.com/office/drawing/2014/main" id="{00000000-0008-0000-0000-0000B215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t="9146" b="31706"/>
        <a:stretch>
          <a:fillRect/>
        </a:stretch>
      </xdr:blipFill>
      <xdr:spPr bwMode="auto">
        <a:xfrm>
          <a:off x="533400" y="6372225"/>
          <a:ext cx="7524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16</xdr:row>
      <xdr:rowOff>171450</xdr:rowOff>
    </xdr:from>
    <xdr:to>
      <xdr:col>1</xdr:col>
      <xdr:colOff>771525</xdr:colOff>
      <xdr:row>16</xdr:row>
      <xdr:rowOff>457200</xdr:rowOff>
    </xdr:to>
    <xdr:pic>
      <xdr:nvPicPr>
        <xdr:cNvPr id="5555" name="Bilde 30" descr="naturlig vannspeil.jpg">
          <a:extLst>
            <a:ext uri="{FF2B5EF4-FFF2-40B4-BE49-F238E27FC236}">
              <a16:creationId xmlns:a16="http://schemas.microsoft.com/office/drawing/2014/main" id="{00000000-0008-0000-0000-0000B315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l="3650"/>
        <a:stretch>
          <a:fillRect/>
        </a:stretch>
      </xdr:blipFill>
      <xdr:spPr bwMode="auto">
        <a:xfrm>
          <a:off x="533400" y="7391400"/>
          <a:ext cx="7524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17</xdr:row>
      <xdr:rowOff>114300</xdr:rowOff>
    </xdr:from>
    <xdr:to>
      <xdr:col>1</xdr:col>
      <xdr:colOff>771525</xdr:colOff>
      <xdr:row>17</xdr:row>
      <xdr:rowOff>514350</xdr:rowOff>
    </xdr:to>
    <xdr:pic>
      <xdr:nvPicPr>
        <xdr:cNvPr id="5556" name="Bilde 31" descr="regnbed.jpg">
          <a:extLst>
            <a:ext uri="{FF2B5EF4-FFF2-40B4-BE49-F238E27FC236}">
              <a16:creationId xmlns:a16="http://schemas.microsoft.com/office/drawing/2014/main" id="{00000000-0008-0000-0000-0000B415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t="22812"/>
        <a:stretch>
          <a:fillRect/>
        </a:stretch>
      </xdr:blipFill>
      <xdr:spPr bwMode="auto">
        <a:xfrm>
          <a:off x="533400" y="7981950"/>
          <a:ext cx="7524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20</xdr:row>
      <xdr:rowOff>76200</xdr:rowOff>
    </xdr:from>
    <xdr:to>
      <xdr:col>1</xdr:col>
      <xdr:colOff>771525</xdr:colOff>
      <xdr:row>20</xdr:row>
      <xdr:rowOff>581025</xdr:rowOff>
    </xdr:to>
    <xdr:pic>
      <xdr:nvPicPr>
        <xdr:cNvPr id="5557" name="Bilde 33" descr="tre2.jpg">
          <a:extLst>
            <a:ext uri="{FF2B5EF4-FFF2-40B4-BE49-F238E27FC236}">
              <a16:creationId xmlns:a16="http://schemas.microsoft.com/office/drawing/2014/main" id="{00000000-0008-0000-0000-0000B515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533400" y="9486900"/>
          <a:ext cx="7524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21</xdr:row>
      <xdr:rowOff>85725</xdr:rowOff>
    </xdr:from>
    <xdr:to>
      <xdr:col>1</xdr:col>
      <xdr:colOff>771525</xdr:colOff>
      <xdr:row>21</xdr:row>
      <xdr:rowOff>571500</xdr:rowOff>
    </xdr:to>
    <xdr:pic>
      <xdr:nvPicPr>
        <xdr:cNvPr id="5558" name="Bilde 34" descr="tre3.jpg">
          <a:extLst>
            <a:ext uri="{FF2B5EF4-FFF2-40B4-BE49-F238E27FC236}">
              <a16:creationId xmlns:a16="http://schemas.microsoft.com/office/drawing/2014/main" id="{00000000-0008-0000-0000-0000B615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l="1395" t="7919" r="993" b="909"/>
        <a:stretch>
          <a:fillRect/>
        </a:stretch>
      </xdr:blipFill>
      <xdr:spPr bwMode="auto">
        <a:xfrm>
          <a:off x="533400" y="10144125"/>
          <a:ext cx="7524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22</xdr:row>
      <xdr:rowOff>28575</xdr:rowOff>
    </xdr:from>
    <xdr:to>
      <xdr:col>1</xdr:col>
      <xdr:colOff>771525</xdr:colOff>
      <xdr:row>22</xdr:row>
      <xdr:rowOff>542925</xdr:rowOff>
    </xdr:to>
    <xdr:pic>
      <xdr:nvPicPr>
        <xdr:cNvPr id="5559" name="Bilde 35" descr="tre4.jpg">
          <a:extLst>
            <a:ext uri="{FF2B5EF4-FFF2-40B4-BE49-F238E27FC236}">
              <a16:creationId xmlns:a16="http://schemas.microsoft.com/office/drawing/2014/main" id="{00000000-0008-0000-0000-0000B715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t="4382" r="941" b="1410"/>
        <a:stretch>
          <a:fillRect/>
        </a:stretch>
      </xdr:blipFill>
      <xdr:spPr bwMode="auto">
        <a:xfrm>
          <a:off x="533400" y="10734675"/>
          <a:ext cx="7524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23</xdr:row>
      <xdr:rowOff>57150</xdr:rowOff>
    </xdr:from>
    <xdr:to>
      <xdr:col>1</xdr:col>
      <xdr:colOff>771525</xdr:colOff>
      <xdr:row>23</xdr:row>
      <xdr:rowOff>523875</xdr:rowOff>
    </xdr:to>
    <xdr:pic>
      <xdr:nvPicPr>
        <xdr:cNvPr id="5560" name="Bilde 36" descr="tre5.jpg">
          <a:extLst>
            <a:ext uri="{FF2B5EF4-FFF2-40B4-BE49-F238E27FC236}">
              <a16:creationId xmlns:a16="http://schemas.microsoft.com/office/drawing/2014/main" id="{00000000-0008-0000-0000-0000B815000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533400" y="11410950"/>
          <a:ext cx="7524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25</xdr:row>
      <xdr:rowOff>28575</xdr:rowOff>
    </xdr:from>
    <xdr:to>
      <xdr:col>1</xdr:col>
      <xdr:colOff>771525</xdr:colOff>
      <xdr:row>25</xdr:row>
      <xdr:rowOff>476250</xdr:rowOff>
    </xdr:to>
    <xdr:pic>
      <xdr:nvPicPr>
        <xdr:cNvPr id="5561" name="Bilde 37" descr="stedegen.jpg">
          <a:extLst>
            <a:ext uri="{FF2B5EF4-FFF2-40B4-BE49-F238E27FC236}">
              <a16:creationId xmlns:a16="http://schemas.microsoft.com/office/drawing/2014/main" id="{00000000-0008-0000-0000-0000B915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t="2409" b="11446"/>
        <a:stretch>
          <a:fillRect/>
        </a:stretch>
      </xdr:blipFill>
      <xdr:spPr bwMode="auto">
        <a:xfrm>
          <a:off x="533400" y="12277725"/>
          <a:ext cx="7524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26</xdr:row>
      <xdr:rowOff>114300</xdr:rowOff>
    </xdr:from>
    <xdr:to>
      <xdr:col>1</xdr:col>
      <xdr:colOff>771525</xdr:colOff>
      <xdr:row>26</xdr:row>
      <xdr:rowOff>438150</xdr:rowOff>
    </xdr:to>
    <xdr:pic>
      <xdr:nvPicPr>
        <xdr:cNvPr id="5562" name="Bilde 39" descr="hekk.jpg">
          <a:extLst>
            <a:ext uri="{FF2B5EF4-FFF2-40B4-BE49-F238E27FC236}">
              <a16:creationId xmlns:a16="http://schemas.microsoft.com/office/drawing/2014/main" id="{00000000-0008-0000-0000-0000BA150000}"/>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t="23215" b="13095"/>
        <a:stretch>
          <a:fillRect/>
        </a:stretch>
      </xdr:blipFill>
      <xdr:spPr bwMode="auto">
        <a:xfrm>
          <a:off x="533400" y="12868275"/>
          <a:ext cx="7524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27</xdr:row>
      <xdr:rowOff>28575</xdr:rowOff>
    </xdr:from>
    <xdr:to>
      <xdr:col>1</xdr:col>
      <xdr:colOff>771525</xdr:colOff>
      <xdr:row>27</xdr:row>
      <xdr:rowOff>457200</xdr:rowOff>
    </xdr:to>
    <xdr:pic>
      <xdr:nvPicPr>
        <xdr:cNvPr id="5563" name="Bilde 40" descr="grønne vegger.jpg">
          <a:extLst>
            <a:ext uri="{FF2B5EF4-FFF2-40B4-BE49-F238E27FC236}">
              <a16:creationId xmlns:a16="http://schemas.microsoft.com/office/drawing/2014/main" id="{00000000-0008-0000-0000-0000BB150000}"/>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t="4716" b="5682"/>
        <a:stretch>
          <a:fillRect/>
        </a:stretch>
      </xdr:blipFill>
      <xdr:spPr bwMode="auto">
        <a:xfrm>
          <a:off x="533400" y="13287375"/>
          <a:ext cx="7524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28575</xdr:colOff>
      <xdr:row>28</xdr:row>
      <xdr:rowOff>85725</xdr:rowOff>
    </xdr:from>
    <xdr:to>
      <xdr:col>1</xdr:col>
      <xdr:colOff>771525</xdr:colOff>
      <xdr:row>28</xdr:row>
      <xdr:rowOff>371475</xdr:rowOff>
    </xdr:to>
    <xdr:pic>
      <xdr:nvPicPr>
        <xdr:cNvPr id="5564" name="Bilde 41" descr="stauder.jpg">
          <a:extLst>
            <a:ext uri="{FF2B5EF4-FFF2-40B4-BE49-F238E27FC236}">
              <a16:creationId xmlns:a16="http://schemas.microsoft.com/office/drawing/2014/main" id="{00000000-0008-0000-0000-0000BC150000}"/>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t="39407" b="5789"/>
        <a:stretch>
          <a:fillRect/>
        </a:stretch>
      </xdr:blipFill>
      <xdr:spPr bwMode="auto">
        <a:xfrm>
          <a:off x="542925" y="13849350"/>
          <a:ext cx="7429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29</xdr:row>
      <xdr:rowOff>19050</xdr:rowOff>
    </xdr:from>
    <xdr:to>
      <xdr:col>1</xdr:col>
      <xdr:colOff>771525</xdr:colOff>
      <xdr:row>29</xdr:row>
      <xdr:rowOff>495300</xdr:rowOff>
    </xdr:to>
    <xdr:pic>
      <xdr:nvPicPr>
        <xdr:cNvPr id="5565" name="Bilde 42" descr="grønt over 75m2.jpg">
          <a:extLst>
            <a:ext uri="{FF2B5EF4-FFF2-40B4-BE49-F238E27FC236}">
              <a16:creationId xmlns:a16="http://schemas.microsoft.com/office/drawing/2014/main" id="{00000000-0008-0000-0000-0000BD150000}"/>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t="1758" b="8954"/>
        <a:stretch>
          <a:fillRect/>
        </a:stretch>
      </xdr:blipFill>
      <xdr:spPr bwMode="auto">
        <a:xfrm>
          <a:off x="533400" y="14287500"/>
          <a:ext cx="7524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32</xdr:row>
      <xdr:rowOff>285750</xdr:rowOff>
    </xdr:from>
    <xdr:to>
      <xdr:col>1</xdr:col>
      <xdr:colOff>771525</xdr:colOff>
      <xdr:row>32</xdr:row>
      <xdr:rowOff>752475</xdr:rowOff>
    </xdr:to>
    <xdr:pic>
      <xdr:nvPicPr>
        <xdr:cNvPr id="5566" name="Bilde 43" descr="blågrønn forb.jpg">
          <a:extLst>
            <a:ext uri="{FF2B5EF4-FFF2-40B4-BE49-F238E27FC236}">
              <a16:creationId xmlns:a16="http://schemas.microsoft.com/office/drawing/2014/main" id="{00000000-0008-0000-0000-0000BE150000}"/>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rcRect l="3409" t="6500" r="-221" b="6818"/>
        <a:stretch>
          <a:fillRect/>
        </a:stretch>
      </xdr:blipFill>
      <xdr:spPr bwMode="auto">
        <a:xfrm>
          <a:off x="533400" y="15554325"/>
          <a:ext cx="7524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 name="Tabell1" displayName="Tabell1" ref="A3:F34" totalsRowShown="0" headerRowDxfId="7" dataDxfId="6">
  <autoFilter ref="A3:F34"/>
  <tableColumns count="6">
    <tableColumn id="1" name="Verdi" dataDxfId="5"/>
    <tableColumn id="4" name="Symbol" dataDxfId="4"/>
    <tableColumn id="2" name="Faktor" dataDxfId="3"/>
    <tableColumn id="3" name="Beskrivelse" dataDxfId="2"/>
    <tableColumn id="5" name="Areal m²" dataDxfId="1"/>
    <tableColumn id="6" name="BGF" dataDxfId="0"/>
  </tableColumns>
  <tableStyleInfo name="TableStyleLight11"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tabSelected="1" zoomScaleNormal="100" workbookViewId="0">
      <selection activeCell="H6" sqref="H6"/>
    </sheetView>
  </sheetViews>
  <sheetFormatPr baseColWidth="10" defaultRowHeight="15" x14ac:dyDescent="0.25"/>
  <cols>
    <col min="1" max="1" width="7.7109375" style="23" customWidth="1"/>
    <col min="2" max="2" width="11.85546875" style="23" customWidth="1"/>
    <col min="3" max="3" width="34.7109375" style="23" customWidth="1"/>
    <col min="4" max="4" width="83.7109375" style="23" customWidth="1"/>
    <col min="5" max="5" width="10.7109375" style="36" customWidth="1"/>
    <col min="6" max="6" width="7.28515625" style="36" customWidth="1"/>
    <col min="7" max="16384" width="11.42578125" style="23"/>
  </cols>
  <sheetData>
    <row r="1" spans="1:8" s="36" customFormat="1" ht="18.95" customHeight="1" x14ac:dyDescent="0.3">
      <c r="A1" s="102" t="s">
        <v>49</v>
      </c>
      <c r="B1" s="87"/>
      <c r="C1" s="87"/>
      <c r="D1" s="87"/>
      <c r="E1" s="87"/>
      <c r="F1" s="88"/>
    </row>
    <row r="2" spans="1:8" ht="18.95" customHeight="1" thickBot="1" x14ac:dyDescent="0.3">
      <c r="A2" s="103" t="s">
        <v>47</v>
      </c>
      <c r="B2" s="89"/>
      <c r="C2" s="89"/>
      <c r="D2" s="89"/>
      <c r="E2" s="90"/>
      <c r="F2" s="104"/>
    </row>
    <row r="3" spans="1:8" ht="20.100000000000001" customHeight="1" x14ac:dyDescent="0.3">
      <c r="A3" s="80" t="s">
        <v>33</v>
      </c>
      <c r="B3" s="81" t="s">
        <v>34</v>
      </c>
      <c r="C3" s="82" t="s">
        <v>35</v>
      </c>
      <c r="D3" s="83" t="s">
        <v>36</v>
      </c>
      <c r="E3" s="85" t="s">
        <v>45</v>
      </c>
      <c r="F3" s="84" t="s">
        <v>0</v>
      </c>
    </row>
    <row r="4" spans="1:8" ht="20.100000000000001" customHeight="1" x14ac:dyDescent="0.25">
      <c r="A4" s="91"/>
      <c r="B4" s="92"/>
      <c r="C4" s="93"/>
      <c r="D4" s="94" t="s">
        <v>46</v>
      </c>
      <c r="E4" s="95"/>
      <c r="F4" s="96"/>
    </row>
    <row r="5" spans="1:8" ht="20.100000000000001" customHeight="1" x14ac:dyDescent="0.25">
      <c r="A5" s="69"/>
      <c r="B5" s="97"/>
      <c r="C5" s="98" t="s">
        <v>22</v>
      </c>
      <c r="D5" s="99"/>
      <c r="E5" s="100"/>
      <c r="F5" s="101"/>
    </row>
    <row r="6" spans="1:8" ht="51" customHeight="1" x14ac:dyDescent="0.25">
      <c r="A6" s="6">
        <v>1</v>
      </c>
      <c r="B6" s="1"/>
      <c r="C6" s="11" t="s">
        <v>16</v>
      </c>
      <c r="D6" s="13" t="s">
        <v>38</v>
      </c>
      <c r="E6" s="28">
        <v>0</v>
      </c>
      <c r="F6" s="29">
        <f>SUM('Ark1'!$A6*'Ark1'!$E6)</f>
        <v>0</v>
      </c>
    </row>
    <row r="7" spans="1:8" ht="51" customHeight="1" x14ac:dyDescent="0.25">
      <c r="A7" s="6">
        <v>0.3</v>
      </c>
      <c r="B7" s="1"/>
      <c r="C7" s="11" t="s">
        <v>24</v>
      </c>
      <c r="D7" s="13" t="s">
        <v>11</v>
      </c>
      <c r="E7" s="28">
        <v>0</v>
      </c>
      <c r="F7" s="29">
        <f>SUM('Ark1'!$A7*'Ark1'!$E7)</f>
        <v>0</v>
      </c>
    </row>
    <row r="8" spans="1:8" ht="51" customHeight="1" x14ac:dyDescent="0.25">
      <c r="A8" s="6">
        <v>0.2</v>
      </c>
      <c r="B8" s="1"/>
      <c r="C8" s="11" t="s">
        <v>17</v>
      </c>
      <c r="D8" s="13" t="s">
        <v>58</v>
      </c>
      <c r="E8" s="28">
        <v>0</v>
      </c>
      <c r="F8" s="29">
        <f>SUM('Ark1'!$A8*'Ark1'!$E8)</f>
        <v>0</v>
      </c>
      <c r="H8" s="43"/>
    </row>
    <row r="9" spans="1:8" ht="66" customHeight="1" x14ac:dyDescent="0.25">
      <c r="A9" s="6">
        <v>0.1</v>
      </c>
      <c r="B9" s="1"/>
      <c r="C9" s="11" t="s">
        <v>32</v>
      </c>
      <c r="D9" s="13" t="s">
        <v>59</v>
      </c>
      <c r="E9" s="28">
        <v>0</v>
      </c>
      <c r="F9" s="29">
        <f>SUM(A9*E9)</f>
        <v>0</v>
      </c>
    </row>
    <row r="10" spans="1:8" ht="51" customHeight="1" x14ac:dyDescent="0.25">
      <c r="A10" s="8">
        <v>1</v>
      </c>
      <c r="B10" s="4"/>
      <c r="C10" s="12" t="s">
        <v>1</v>
      </c>
      <c r="D10" s="13" t="s">
        <v>37</v>
      </c>
      <c r="E10" s="28">
        <v>0</v>
      </c>
      <c r="F10" s="29">
        <f>SUM('Ark1'!$A10*'Ark1'!$E10)</f>
        <v>0</v>
      </c>
      <c r="G10" s="24"/>
      <c r="H10" s="24"/>
    </row>
    <row r="11" spans="1:8" ht="51" customHeight="1" x14ac:dyDescent="0.25">
      <c r="A11" s="8">
        <v>0.8</v>
      </c>
      <c r="B11" s="4"/>
      <c r="C11" s="11" t="s">
        <v>4</v>
      </c>
      <c r="D11" s="14" t="s">
        <v>51</v>
      </c>
      <c r="E11" s="28">
        <v>0</v>
      </c>
      <c r="F11" s="29">
        <f>SUM('Ark1'!$A11*'Ark1'!$E11)</f>
        <v>0</v>
      </c>
      <c r="G11" s="24"/>
      <c r="H11" s="24"/>
    </row>
    <row r="12" spans="1:8" ht="38.1" customHeight="1" x14ac:dyDescent="0.25">
      <c r="A12" s="8">
        <v>0.6</v>
      </c>
      <c r="B12" s="5"/>
      <c r="C12" s="11" t="s">
        <v>5</v>
      </c>
      <c r="D12" s="14" t="s">
        <v>2</v>
      </c>
      <c r="E12" s="30">
        <v>0</v>
      </c>
      <c r="F12" s="29">
        <f>SUM('Ark1'!$A12*'Ark1'!$E12)</f>
        <v>0</v>
      </c>
    </row>
    <row r="13" spans="1:8" ht="38.1" customHeight="1" x14ac:dyDescent="0.25">
      <c r="A13" s="8">
        <v>0.4</v>
      </c>
      <c r="B13" s="5"/>
      <c r="C13" s="11" t="s">
        <v>12</v>
      </c>
      <c r="D13" s="14" t="s">
        <v>26</v>
      </c>
      <c r="E13" s="30">
        <v>0</v>
      </c>
      <c r="F13" s="29">
        <f>SUM(A13*E13)</f>
        <v>0</v>
      </c>
    </row>
    <row r="14" spans="1:8" ht="38.1" customHeight="1" x14ac:dyDescent="0.25">
      <c r="A14" s="8">
        <v>0.2</v>
      </c>
      <c r="B14" s="5"/>
      <c r="C14" s="11" t="s">
        <v>25</v>
      </c>
      <c r="D14" s="86" t="s">
        <v>39</v>
      </c>
      <c r="E14" s="28">
        <v>0</v>
      </c>
      <c r="F14" s="29">
        <f>SUM('Ark1'!$A14*'Ark1'!$E14)</f>
        <v>0</v>
      </c>
    </row>
    <row r="15" spans="1:8" ht="20.100000000000001" customHeight="1" thickBot="1" x14ac:dyDescent="0.3">
      <c r="A15" s="63"/>
      <c r="B15" s="64"/>
      <c r="C15" s="65" t="s">
        <v>48</v>
      </c>
      <c r="D15" s="66"/>
      <c r="E15" s="67"/>
      <c r="F15" s="68"/>
    </row>
    <row r="16" spans="1:8" ht="20.100000000000001" customHeight="1" x14ac:dyDescent="0.25">
      <c r="A16" s="56"/>
      <c r="B16" s="57"/>
      <c r="C16" s="58" t="s">
        <v>13</v>
      </c>
      <c r="D16" s="59"/>
      <c r="E16" s="60"/>
      <c r="F16" s="61"/>
    </row>
    <row r="17" spans="1:10" s="25" customFormat="1" ht="51" customHeight="1" x14ac:dyDescent="0.25">
      <c r="A17" s="10">
        <v>0.3</v>
      </c>
      <c r="B17" s="9"/>
      <c r="C17" s="15" t="s">
        <v>15</v>
      </c>
      <c r="D17" s="16" t="s">
        <v>52</v>
      </c>
      <c r="E17" s="31">
        <v>0</v>
      </c>
      <c r="F17" s="32">
        <f>SUM(A17*E17)</f>
        <v>0</v>
      </c>
      <c r="J17" s="23"/>
    </row>
    <row r="18" spans="1:10" s="26" customFormat="1" ht="51" customHeight="1" x14ac:dyDescent="0.25">
      <c r="A18" s="6">
        <v>0.3</v>
      </c>
      <c r="B18" s="1"/>
      <c r="C18" s="11" t="s">
        <v>10</v>
      </c>
      <c r="D18" s="13" t="s">
        <v>53</v>
      </c>
      <c r="E18" s="28">
        <v>0</v>
      </c>
      <c r="F18" s="29">
        <f>SUM(A18*E18)</f>
        <v>0</v>
      </c>
      <c r="J18" s="23"/>
    </row>
    <row r="19" spans="1:10" ht="20.100000000000001" customHeight="1" x14ac:dyDescent="0.3">
      <c r="A19" s="50"/>
      <c r="B19" s="51"/>
      <c r="C19" s="52" t="s">
        <v>31</v>
      </c>
      <c r="D19" s="53"/>
      <c r="E19" s="54" t="s">
        <v>3</v>
      </c>
      <c r="F19" s="55"/>
      <c r="J19" s="25"/>
    </row>
    <row r="20" spans="1:10" ht="51" customHeight="1" x14ac:dyDescent="0.25">
      <c r="A20" s="6">
        <v>1</v>
      </c>
      <c r="B20" s="3"/>
      <c r="C20" s="105" t="s">
        <v>61</v>
      </c>
      <c r="D20" s="17" t="s">
        <v>54</v>
      </c>
      <c r="E20" s="28"/>
      <c r="F20" s="33">
        <f>SUM(A20*E20*25)</f>
        <v>0</v>
      </c>
      <c r="J20" s="26"/>
    </row>
    <row r="21" spans="1:10" ht="51" customHeight="1" x14ac:dyDescent="0.25">
      <c r="A21" s="6">
        <v>0.8</v>
      </c>
      <c r="B21" s="1"/>
      <c r="C21" s="11" t="s">
        <v>28</v>
      </c>
      <c r="D21" s="13" t="s">
        <v>56</v>
      </c>
      <c r="E21" s="28"/>
      <c r="F21" s="33">
        <f>SUM(A21*E21*25)</f>
        <v>0</v>
      </c>
    </row>
    <row r="22" spans="1:10" ht="51" customHeight="1" x14ac:dyDescent="0.25">
      <c r="A22" s="6">
        <v>0.6</v>
      </c>
      <c r="B22" s="1"/>
      <c r="C22" s="11" t="s">
        <v>9</v>
      </c>
      <c r="D22" s="18" t="s">
        <v>55</v>
      </c>
      <c r="E22" s="30"/>
      <c r="F22" s="29">
        <f>SUM(A22*E22*16)</f>
        <v>0</v>
      </c>
    </row>
    <row r="23" spans="1:10" s="25" customFormat="1" ht="51" customHeight="1" x14ac:dyDescent="0.25">
      <c r="A23" s="6">
        <v>0.7</v>
      </c>
      <c r="B23" s="1"/>
      <c r="C23" s="11" t="s">
        <v>29</v>
      </c>
      <c r="D23" s="13" t="s">
        <v>40</v>
      </c>
      <c r="E23" s="28">
        <v>0</v>
      </c>
      <c r="F23" s="29">
        <f>SUM(A23*E23*25)</f>
        <v>0</v>
      </c>
      <c r="J23" s="23"/>
    </row>
    <row r="24" spans="1:10" ht="51" customHeight="1" x14ac:dyDescent="0.25">
      <c r="A24" s="6">
        <v>0.5</v>
      </c>
      <c r="B24" s="1"/>
      <c r="C24" s="11" t="s">
        <v>30</v>
      </c>
      <c r="D24" s="18" t="s">
        <v>41</v>
      </c>
      <c r="E24" s="28">
        <v>0</v>
      </c>
      <c r="F24" s="29">
        <f>SUM(A24*E24*16)</f>
        <v>0</v>
      </c>
    </row>
    <row r="25" spans="1:10" ht="20.100000000000001" customHeight="1" x14ac:dyDescent="0.25">
      <c r="A25" s="44"/>
      <c r="B25" s="45"/>
      <c r="C25" s="46" t="s">
        <v>44</v>
      </c>
      <c r="D25" s="47"/>
      <c r="E25" s="48" t="s">
        <v>45</v>
      </c>
      <c r="F25" s="49"/>
      <c r="J25" s="25"/>
    </row>
    <row r="26" spans="1:10" ht="39.950000000000003" customHeight="1" x14ac:dyDescent="0.25">
      <c r="A26" s="6">
        <v>0.6</v>
      </c>
      <c r="B26" s="1"/>
      <c r="C26" s="11" t="s">
        <v>6</v>
      </c>
      <c r="D26" s="13" t="s">
        <v>19</v>
      </c>
      <c r="E26" s="28"/>
      <c r="F26" s="29">
        <f>SUM(A26*E26)</f>
        <v>0</v>
      </c>
    </row>
    <row r="27" spans="1:10" ht="39.950000000000003" customHeight="1" x14ac:dyDescent="0.25">
      <c r="A27" s="6">
        <v>0.4</v>
      </c>
      <c r="B27" s="1"/>
      <c r="C27" s="37" t="s">
        <v>27</v>
      </c>
      <c r="D27" s="38" t="s">
        <v>60</v>
      </c>
      <c r="E27" s="28">
        <v>0</v>
      </c>
      <c r="F27" s="29">
        <f>SUM(A27*E27)</f>
        <v>0</v>
      </c>
    </row>
    <row r="28" spans="1:10" ht="39.950000000000003" customHeight="1" x14ac:dyDescent="0.25">
      <c r="A28" s="6">
        <v>0.4</v>
      </c>
      <c r="B28" s="1"/>
      <c r="C28" s="19" t="s">
        <v>7</v>
      </c>
      <c r="D28" s="13" t="s">
        <v>20</v>
      </c>
      <c r="E28" s="28">
        <v>0</v>
      </c>
      <c r="F28" s="29">
        <f>SUM(A28*E28)</f>
        <v>0</v>
      </c>
    </row>
    <row r="29" spans="1:10" ht="39.950000000000003" customHeight="1" x14ac:dyDescent="0.25">
      <c r="A29" s="7">
        <v>0.3</v>
      </c>
      <c r="B29" s="2"/>
      <c r="C29" s="20" t="s">
        <v>8</v>
      </c>
      <c r="D29" s="21" t="s">
        <v>57</v>
      </c>
      <c r="E29" s="30">
        <v>0</v>
      </c>
      <c r="F29" s="34">
        <f>SUM(A29*E29)</f>
        <v>0</v>
      </c>
    </row>
    <row r="30" spans="1:10" ht="39.950000000000003" customHeight="1" x14ac:dyDescent="0.25">
      <c r="A30" s="7">
        <v>0.1</v>
      </c>
      <c r="B30" s="2"/>
      <c r="C30" s="20" t="s">
        <v>43</v>
      </c>
      <c r="D30" s="21" t="s">
        <v>42</v>
      </c>
      <c r="E30" s="30">
        <v>0</v>
      </c>
      <c r="F30" s="34">
        <f>SUM(A30*E30)</f>
        <v>0</v>
      </c>
    </row>
    <row r="31" spans="1:10" ht="20.100000000000001" customHeight="1" x14ac:dyDescent="0.25">
      <c r="A31" s="41" t="s">
        <v>23</v>
      </c>
      <c r="B31" s="42"/>
      <c r="C31" s="39"/>
      <c r="D31" s="40"/>
      <c r="E31" s="62"/>
      <c r="F31" s="34">
        <f>SUM(F6:F30)</f>
        <v>0</v>
      </c>
    </row>
    <row r="32" spans="1:10" ht="20.100000000000001" customHeight="1" x14ac:dyDescent="0.3">
      <c r="A32" s="69"/>
      <c r="B32" s="70"/>
      <c r="C32" s="71" t="s">
        <v>14</v>
      </c>
      <c r="D32" s="72"/>
      <c r="E32" s="73">
        <v>0.05</v>
      </c>
      <c r="F32" s="74"/>
    </row>
    <row r="33" spans="1:6" ht="83.25" customHeight="1" x14ac:dyDescent="0.25">
      <c r="A33" s="6">
        <v>0.05</v>
      </c>
      <c r="B33" s="4"/>
      <c r="C33" s="11" t="s">
        <v>18</v>
      </c>
      <c r="D33" s="22" t="s">
        <v>50</v>
      </c>
      <c r="E33" s="28">
        <v>0</v>
      </c>
      <c r="F33" s="35">
        <f>SUM(E33)</f>
        <v>0</v>
      </c>
    </row>
    <row r="34" spans="1:6" ht="21.95" customHeight="1" thickBot="1" x14ac:dyDescent="0.4">
      <c r="A34" s="75"/>
      <c r="B34" s="76"/>
      <c r="C34" s="77" t="s">
        <v>21</v>
      </c>
      <c r="D34" s="78"/>
      <c r="E34" s="79"/>
      <c r="F34" s="106" t="e">
        <f>SUM(F31/E4)+F33</f>
        <v>#DIV/0!</v>
      </c>
    </row>
    <row r="36" spans="1:6" x14ac:dyDescent="0.25">
      <c r="A36" s="27"/>
      <c r="B36" s="27"/>
    </row>
  </sheetData>
  <phoneticPr fontId="0" type="noConversion"/>
  <pageMargins left="0.23622047244094491" right="0.23622047244094491" top="0.74803149606299213" bottom="0.74803149606299213" header="0.31496062992125984" footer="0.31496062992125984"/>
  <pageSetup paperSize="8" scale="71"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Fil" ma:contentTypeID="0x0101000DD098BE9899426A8B0406C5EF9CA50A002DEA9CA7415260448CCA52E303408B5C" ma:contentTypeVersion="1" ma:contentTypeDescription="Dette er basistypen for alle filtyper" ma:contentTypeScope="" ma:versionID="1f79ea88143e10ca7a4e14db826b7c59">
  <xsd:schema xmlns:xsd="http://www.w3.org/2001/XMLSchema" xmlns:p="http://schemas.microsoft.com/office/2006/metadata/properties" xmlns:ns2="http://schemas.microsoft.com/sharepoint/v3/fields" targetNamespace="http://schemas.microsoft.com/office/2006/metadata/properties" ma:root="true" ma:fieldsID="b43651044d7048b18fa9841262d2117a" ns2:_="">
    <xsd:import namespace="http://schemas.microsoft.com/sharepoint/v3/fields"/>
    <xsd:element name="properties">
      <xsd:complexType>
        <xsd:sequence>
          <xsd:element name="documentManagement">
            <xsd:complexType>
              <xsd:all>
                <xsd:element ref="ns2:PortalAuthor" minOccurs="0"/>
                <xsd:element ref="ns2:Phase" minOccurs="0"/>
              </xsd:all>
            </xsd:complexType>
          </xsd:element>
        </xsd:sequence>
      </xsd:complex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PortalAuthor" ma:index="8" nillable="true" ma:displayName="Author" ma:internalName="PortalAuthor">
      <xsd:simpleType>
        <xsd:restriction base="dms:Text">
          <xsd:maxLength value="255"/>
        </xsd:restriction>
      </xsd:simpleType>
    </xsd:element>
    <xsd:element name="Phase" ma:index="9" nillable="true" ma:displayName="Phase" ma:default="Contracted" ma:internalName="Phase" ma:requiredMultiChoice="true">
      <xsd:complexType>
        <xsd:complexContent>
          <xsd:extension base="dms:MultiChoice">
            <xsd:sequence>
              <xsd:element name="Value" maxOccurs="unbounded" minOccurs="0" nillable="true">
                <xsd:simpleType>
                  <xsd:restriction base="dms:Choice">
                    <xsd:enumeration value="Precontracted"/>
                    <xsd:enumeration value="Contracted"/>
                    <xsd:enumeration value="Closed"/>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hase xmlns="http://schemas.microsoft.com/sharepoint/v3/fields">
      <Value>Contracted</Value>
    </Phase>
    <PortalAuthor xmlns="http://schemas.microsoft.com/sharepoint/v3/fields" xsi:nil="true"/>
  </documentManagement>
</p:properties>
</file>

<file path=customXml/itemProps1.xml><?xml version="1.0" encoding="utf-8"?>
<ds:datastoreItem xmlns:ds="http://schemas.openxmlformats.org/officeDocument/2006/customXml" ds:itemID="{85969868-0725-4AC5-AE92-A60D7AE323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D03D1AF5-4EE2-450C-BE09-13BDC308A2F7}">
  <ds:schemaRefs>
    <ds:schemaRef ds:uri="http://schemas.microsoft.com/sharepoint/v3/contenttype/forms"/>
  </ds:schemaRefs>
</ds:datastoreItem>
</file>

<file path=customXml/itemProps3.xml><?xml version="1.0" encoding="utf-8"?>
<ds:datastoreItem xmlns:ds="http://schemas.openxmlformats.org/officeDocument/2006/customXml" ds:itemID="{28F300CA-BA2E-4068-BDF5-57E790590621}">
  <ds:schemaRefs>
    <ds:schemaRef ds:uri="http://purl.org/dc/terms/"/>
    <ds:schemaRef ds:uri="http://schemas.microsoft.com/office/2006/documentManagement/types"/>
    <ds:schemaRef ds:uri="http://purl.org/dc/dcmitype/"/>
    <ds:schemaRef ds:uri="http://schemas.microsoft.com/sharepoint/v3/fields"/>
    <ds:schemaRef ds:uri="http://www.w3.org/XML/1998/namespace"/>
    <ds:schemaRef ds:uri="http://schemas.openxmlformats.org/package/2006/metadata/core-propertie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Ark1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Katlinn Clavier</dc:creator>
  <cp:lastModifiedBy>Jorunn Byhre Imsland</cp:lastModifiedBy>
  <cp:lastPrinted>2014-03-07T09:42:04Z</cp:lastPrinted>
  <dcterms:created xsi:type="dcterms:W3CDTF">2013-02-18T08:34:31Z</dcterms:created>
  <dcterms:modified xsi:type="dcterms:W3CDTF">2017-11-30T10:01:23Z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0x0101000DD098BE9899426A8B0406C5EF9CA50A002DEA9CA7415260448CCA52E303408B5C</vt:lpwstr>
  </property>
  <property fmtid="{D5CDD505-2E9C-101B-9397-08002B2CF9AE}" pid="3" name="_NewReviewCycle">
    <vt:lpwstr/>
  </property>
</Properties>
</file>